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Characterization data\"/>
    </mc:Choice>
  </mc:AlternateContent>
  <bookViews>
    <workbookView xWindow="0" yWindow="0" windowWidth="19200" windowHeight="677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F18" i="1"/>
  <c r="F19" i="1"/>
  <c r="F20" i="1"/>
  <c r="F21" i="1"/>
  <c r="E19" i="1"/>
  <c r="E20" i="1"/>
  <c r="E21" i="1"/>
  <c r="E18" i="1"/>
  <c r="B18" i="1"/>
  <c r="B20" i="1"/>
  <c r="B21" i="1"/>
  <c r="B19" i="1"/>
  <c r="G3" i="1"/>
  <c r="G4" i="1"/>
  <c r="G5" i="1"/>
  <c r="G6" i="1"/>
  <c r="G7" i="1"/>
  <c r="G8" i="1"/>
  <c r="F3" i="1"/>
  <c r="F4" i="1"/>
  <c r="F5" i="1"/>
  <c r="F6" i="1"/>
  <c r="F7" i="1"/>
  <c r="F8" i="1"/>
  <c r="F2" i="1"/>
  <c r="D3" i="1"/>
  <c r="D4" i="1"/>
  <c r="D5" i="1"/>
  <c r="D6" i="1"/>
  <c r="D7" i="1"/>
  <c r="D8" i="1"/>
  <c r="D9" i="1"/>
  <c r="D10" i="1"/>
  <c r="D2" i="1"/>
  <c r="G2" i="1"/>
  <c r="O3" i="1"/>
  <c r="O4" i="1"/>
  <c r="O5" i="1"/>
  <c r="O6" i="1"/>
  <c r="O7" i="1"/>
  <c r="O8" i="1"/>
  <c r="O9" i="1"/>
  <c r="O10" i="1"/>
  <c r="O2" i="1"/>
  <c r="C3" i="1"/>
  <c r="C2" i="1"/>
  <c r="P3" i="1"/>
  <c r="P4" i="1"/>
  <c r="P5" i="1"/>
  <c r="P6" i="1"/>
  <c r="P7" i="1"/>
  <c r="P8" i="1"/>
  <c r="P9" i="1"/>
  <c r="P10" i="1"/>
  <c r="P2" i="1"/>
  <c r="P11" i="1"/>
  <c r="N3" i="1"/>
  <c r="N4" i="1"/>
  <c r="N5" i="1"/>
  <c r="N6" i="1"/>
  <c r="N7" i="1"/>
  <c r="N8" i="1"/>
  <c r="N9" i="1"/>
  <c r="N10" i="1"/>
  <c r="N2" i="1"/>
  <c r="M3" i="1"/>
  <c r="M4" i="1"/>
  <c r="M5" i="1"/>
  <c r="M6" i="1"/>
  <c r="M7" i="1"/>
  <c r="M8" i="1"/>
  <c r="M9" i="1"/>
  <c r="M10" i="1"/>
  <c r="M2" i="1"/>
  <c r="L3" i="1"/>
  <c r="L4" i="1"/>
  <c r="L5" i="1"/>
  <c r="L6" i="1"/>
  <c r="L7" i="1"/>
  <c r="L8" i="1"/>
  <c r="L9" i="1"/>
  <c r="L10" i="1"/>
  <c r="L2" i="1"/>
  <c r="H10" i="1"/>
  <c r="H3" i="1"/>
  <c r="H4" i="1"/>
  <c r="H5" i="1"/>
  <c r="H6" i="1"/>
  <c r="H7" i="1"/>
  <c r="H8" i="1"/>
  <c r="H9" i="1"/>
  <c r="H2" i="1"/>
</calcChain>
</file>

<file path=xl/sharedStrings.xml><?xml version="1.0" encoding="utf-8"?>
<sst xmlns="http://schemas.openxmlformats.org/spreadsheetml/2006/main" count="41" uniqueCount="37">
  <si>
    <t>gal</t>
  </si>
  <si>
    <t>seconds</t>
  </si>
  <si>
    <t>gpm</t>
  </si>
  <si>
    <t>Boisseneaut by bridge</t>
  </si>
  <si>
    <t>Boisseneault #2</t>
  </si>
  <si>
    <t>Boissenault 6"</t>
  </si>
  <si>
    <t>Boissenault 4" way back</t>
  </si>
  <si>
    <t>ground</t>
  </si>
  <si>
    <t>Parent by USGS</t>
  </si>
  <si>
    <t>Parent 4" behind barn</t>
  </si>
  <si>
    <t>Besette by road</t>
  </si>
  <si>
    <t>Maccia</t>
  </si>
  <si>
    <t>submerged</t>
  </si>
  <si>
    <t>top of pipe</t>
  </si>
  <si>
    <t>Diam (in.)</t>
  </si>
  <si>
    <t>probably high</t>
  </si>
  <si>
    <t>bottom of pipe</t>
  </si>
  <si>
    <t>Add depth to bottom of trap</t>
  </si>
  <si>
    <t>depth to top in</t>
  </si>
  <si>
    <t>Add 12 in for space and stone</t>
  </si>
  <si>
    <t>Magnan</t>
  </si>
  <si>
    <t>Parent alfalfa</t>
  </si>
  <si>
    <t>Rainville</t>
  </si>
  <si>
    <t>lps</t>
  </si>
  <si>
    <t>lpm</t>
  </si>
  <si>
    <t>l</t>
  </si>
  <si>
    <t>4"</t>
  </si>
  <si>
    <t>Max (L/min)</t>
  </si>
  <si>
    <t>Min (L/Min)</t>
  </si>
  <si>
    <t>6"</t>
  </si>
  <si>
    <t>8"</t>
  </si>
  <si>
    <t>12"</t>
  </si>
  <si>
    <t>minutes/pulse</t>
  </si>
  <si>
    <t>@min</t>
  </si>
  <si>
    <t>@max</t>
  </si>
  <si>
    <t>seconds/pulse</t>
  </si>
  <si>
    <t>@100 L per 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</si>
</sst>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164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ill="1"/>
    <xf numFmtId="2" fontId="0" fillId="2" borderId="0" xfId="0" applyNumberFormat="1" applyFont="1" applyFill="1"/>
    <xf numFmtId="167" fontId="0" fillId="0" borderId="0" xfId="0" applyNumberFormat="1"/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topLeftCell="A16" workbookViewId="0">
      <selection activeCell="F11" sqref="F11"/>
    </sheetView>
  </sheetViews>
  <sheetFormatPr defaultRowHeight="14.5" x14ac:dyDescent="0.35"/>
  <cols>
    <col min="1" max="1" width="24.6328125" customWidth="1"/>
    <col min="2" max="2" width="9.6328125" customWidth="1"/>
    <col min="3" max="3" width="12.1796875" customWidth="1"/>
    <col min="5" max="5" width="11.7265625" customWidth="1"/>
    <col min="10" max="10" width="8" customWidth="1"/>
    <col min="11" max="11" width="10.36328125" customWidth="1"/>
    <col min="12" max="12" width="11.90625" customWidth="1"/>
    <col min="13" max="13" width="13.90625" customWidth="1"/>
    <col min="14" max="15" width="22" customWidth="1"/>
  </cols>
  <sheetData>
    <row r="1" spans="1:17" x14ac:dyDescent="0.35">
      <c r="B1" s="3" t="s">
        <v>14</v>
      </c>
      <c r="C1" s="3" t="s">
        <v>0</v>
      </c>
      <c r="D1" s="3" t="s">
        <v>25</v>
      </c>
      <c r="E1" s="3" t="s">
        <v>1</v>
      </c>
      <c r="F1" s="3" t="s">
        <v>23</v>
      </c>
      <c r="G1" s="3" t="s">
        <v>24</v>
      </c>
      <c r="H1" s="3" t="s">
        <v>2</v>
      </c>
      <c r="I1" s="3"/>
      <c r="J1" s="3" t="s">
        <v>7</v>
      </c>
      <c r="K1" s="3" t="s">
        <v>13</v>
      </c>
      <c r="L1" s="3" t="s">
        <v>18</v>
      </c>
      <c r="M1" s="3" t="s">
        <v>16</v>
      </c>
      <c r="N1" s="3" t="s">
        <v>17</v>
      </c>
      <c r="O1" s="3" t="s">
        <v>19</v>
      </c>
    </row>
    <row r="2" spans="1:17" s="4" customFormat="1" x14ac:dyDescent="0.35">
      <c r="A2" s="4" t="s">
        <v>3</v>
      </c>
      <c r="B2" s="4">
        <v>4</v>
      </c>
      <c r="C2" s="8">
        <f>0.45/3.785</f>
        <v>0.11889035667107001</v>
      </c>
      <c r="D2" s="8">
        <f>C2*3.802</f>
        <v>0.45202113606340816</v>
      </c>
      <c r="E2" s="4">
        <v>60</v>
      </c>
      <c r="F2" s="4">
        <f>D2/E2</f>
        <v>7.5336856010568025E-3</v>
      </c>
      <c r="G2" s="4">
        <f>F2*60</f>
        <v>0.45202113606340816</v>
      </c>
      <c r="H2" s="6">
        <f>C2/E2*60</f>
        <v>0.11889035667107001</v>
      </c>
      <c r="J2" s="4">
        <v>4.6399999999999997</v>
      </c>
      <c r="K2" s="6">
        <v>8</v>
      </c>
      <c r="L2" s="7">
        <f>12*(K2-J2)</f>
        <v>40.320000000000007</v>
      </c>
      <c r="M2" s="7">
        <f>L2+B2</f>
        <v>44.320000000000007</v>
      </c>
      <c r="N2" s="7">
        <f>M2+2*B2</f>
        <v>52.320000000000007</v>
      </c>
      <c r="O2" s="7">
        <f>N2+18</f>
        <v>70.320000000000007</v>
      </c>
      <c r="P2" s="5">
        <f>O2/12</f>
        <v>5.86</v>
      </c>
    </row>
    <row r="3" spans="1:17" s="4" customFormat="1" x14ac:dyDescent="0.35">
      <c r="A3" s="4" t="s">
        <v>4</v>
      </c>
      <c r="B3" s="4">
        <v>4</v>
      </c>
      <c r="C3" s="8">
        <f>1.44/3.785</f>
        <v>0.38044914134742402</v>
      </c>
      <c r="D3" s="8">
        <f t="shared" ref="D3:D10" si="0">C3*3.802</f>
        <v>1.4464676354029062</v>
      </c>
      <c r="E3" s="4">
        <v>60</v>
      </c>
      <c r="F3" s="4">
        <f t="shared" ref="F3:F10" si="1">D3/E3</f>
        <v>2.4107793923381769E-2</v>
      </c>
      <c r="G3" s="4">
        <f t="shared" ref="G3:G10" si="2">F3*60</f>
        <v>1.4464676354029062</v>
      </c>
      <c r="H3" s="6">
        <f t="shared" ref="H3:H10" si="3">C3/E3*60</f>
        <v>0.38044914134742402</v>
      </c>
      <c r="J3" s="4">
        <v>3.28</v>
      </c>
      <c r="K3" s="4">
        <v>7.89</v>
      </c>
      <c r="L3" s="7">
        <f t="shared" ref="L3:L10" si="4">12*(K3-J3)</f>
        <v>55.319999999999993</v>
      </c>
      <c r="M3" s="7">
        <f t="shared" ref="M3:M10" si="5">L3+B3</f>
        <v>59.319999999999993</v>
      </c>
      <c r="N3" s="7">
        <f t="shared" ref="N3:N10" si="6">M3+2*B3</f>
        <v>67.319999999999993</v>
      </c>
      <c r="O3" s="7">
        <f t="shared" ref="O3:O10" si="7">N3+18</f>
        <v>85.32</v>
      </c>
      <c r="P3" s="5">
        <f t="shared" ref="P3:P10" si="8">O3/12</f>
        <v>7.1099999999999994</v>
      </c>
      <c r="Q3" s="4" t="s">
        <v>15</v>
      </c>
    </row>
    <row r="4" spans="1:17" x14ac:dyDescent="0.35">
      <c r="A4" t="s">
        <v>5</v>
      </c>
      <c r="B4">
        <v>6</v>
      </c>
      <c r="C4">
        <v>0.5</v>
      </c>
      <c r="D4" s="8">
        <f t="shared" si="0"/>
        <v>1.901</v>
      </c>
      <c r="E4">
        <v>5</v>
      </c>
      <c r="F4" s="4">
        <f t="shared" si="1"/>
        <v>0.38019999999999998</v>
      </c>
      <c r="G4" s="4">
        <f t="shared" si="2"/>
        <v>22.811999999999998</v>
      </c>
      <c r="H4" s="2">
        <f t="shared" si="3"/>
        <v>6</v>
      </c>
      <c r="J4">
        <v>4.42</v>
      </c>
      <c r="K4">
        <v>6.68</v>
      </c>
      <c r="L4" s="1">
        <f t="shared" si="4"/>
        <v>27.119999999999997</v>
      </c>
      <c r="M4" s="1">
        <f t="shared" si="5"/>
        <v>33.119999999999997</v>
      </c>
      <c r="N4" s="1">
        <f t="shared" si="6"/>
        <v>45.12</v>
      </c>
      <c r="O4" s="7">
        <f t="shared" si="7"/>
        <v>63.12</v>
      </c>
      <c r="P4" s="2">
        <f t="shared" si="8"/>
        <v>5.26</v>
      </c>
    </row>
    <row r="5" spans="1:17" s="4" customFormat="1" x14ac:dyDescent="0.35">
      <c r="A5" s="4" t="s">
        <v>6</v>
      </c>
      <c r="B5" s="4">
        <v>4</v>
      </c>
      <c r="C5" s="4">
        <v>0.5</v>
      </c>
      <c r="D5" s="8">
        <f t="shared" si="0"/>
        <v>1.901</v>
      </c>
      <c r="E5" s="4">
        <v>37</v>
      </c>
      <c r="F5" s="4">
        <f t="shared" si="1"/>
        <v>5.137837837837838E-2</v>
      </c>
      <c r="G5" s="4">
        <f t="shared" si="2"/>
        <v>3.082702702702703</v>
      </c>
      <c r="H5" s="5">
        <f t="shared" si="3"/>
        <v>0.81081081081081086</v>
      </c>
      <c r="J5" s="4">
        <v>4.78</v>
      </c>
      <c r="K5" s="4">
        <v>8.6300000000000008</v>
      </c>
      <c r="L5" s="7">
        <f t="shared" si="4"/>
        <v>46.2</v>
      </c>
      <c r="M5" s="7">
        <f t="shared" si="5"/>
        <v>50.2</v>
      </c>
      <c r="N5" s="7">
        <f t="shared" si="6"/>
        <v>58.2</v>
      </c>
      <c r="O5" s="7">
        <f t="shared" si="7"/>
        <v>76.2</v>
      </c>
      <c r="P5" s="5">
        <f t="shared" si="8"/>
        <v>6.3500000000000005</v>
      </c>
    </row>
    <row r="6" spans="1:17" x14ac:dyDescent="0.35">
      <c r="A6" t="s">
        <v>8</v>
      </c>
      <c r="B6">
        <v>6</v>
      </c>
      <c r="C6">
        <v>0.5</v>
      </c>
      <c r="D6" s="8">
        <f t="shared" si="0"/>
        <v>1.901</v>
      </c>
      <c r="E6">
        <v>6</v>
      </c>
      <c r="F6" s="4">
        <f t="shared" si="1"/>
        <v>0.31683333333333336</v>
      </c>
      <c r="G6" s="4">
        <f t="shared" si="2"/>
        <v>19.010000000000002</v>
      </c>
      <c r="H6" s="2">
        <f t="shared" si="3"/>
        <v>5</v>
      </c>
      <c r="J6">
        <v>5.76</v>
      </c>
      <c r="K6">
        <v>9.01</v>
      </c>
      <c r="L6" s="1">
        <f t="shared" si="4"/>
        <v>39</v>
      </c>
      <c r="M6" s="1">
        <f t="shared" si="5"/>
        <v>45</v>
      </c>
      <c r="N6" s="1">
        <f t="shared" si="6"/>
        <v>57</v>
      </c>
      <c r="O6" s="7">
        <f t="shared" si="7"/>
        <v>75</v>
      </c>
      <c r="P6" s="2">
        <f t="shared" si="8"/>
        <v>6.25</v>
      </c>
    </row>
    <row r="7" spans="1:17" s="4" customFormat="1" x14ac:dyDescent="0.35">
      <c r="A7" s="4" t="s">
        <v>9</v>
      </c>
      <c r="B7" s="4">
        <v>4</v>
      </c>
      <c r="C7" s="4">
        <v>0.5</v>
      </c>
      <c r="D7" s="8">
        <f t="shared" si="0"/>
        <v>1.901</v>
      </c>
      <c r="E7" s="4">
        <v>15</v>
      </c>
      <c r="F7" s="4">
        <f t="shared" si="1"/>
        <v>0.12673333333333334</v>
      </c>
      <c r="G7" s="4">
        <f t="shared" si="2"/>
        <v>7.6040000000000001</v>
      </c>
      <c r="H7" s="5">
        <f t="shared" si="3"/>
        <v>2</v>
      </c>
      <c r="J7" s="4">
        <v>5.04</v>
      </c>
      <c r="K7" s="4">
        <v>7.08</v>
      </c>
      <c r="L7" s="7">
        <f t="shared" si="4"/>
        <v>24.48</v>
      </c>
      <c r="M7" s="7">
        <f t="shared" si="5"/>
        <v>28.48</v>
      </c>
      <c r="N7" s="7">
        <f t="shared" si="6"/>
        <v>36.480000000000004</v>
      </c>
      <c r="O7" s="7">
        <f t="shared" si="7"/>
        <v>54.480000000000004</v>
      </c>
      <c r="P7" s="5">
        <f t="shared" si="8"/>
        <v>4.54</v>
      </c>
    </row>
    <row r="8" spans="1:17" s="4" customFormat="1" x14ac:dyDescent="0.35">
      <c r="A8" s="4" t="s">
        <v>10</v>
      </c>
      <c r="B8" s="4">
        <v>4</v>
      </c>
      <c r="C8" s="4">
        <v>0.5</v>
      </c>
      <c r="D8" s="8">
        <f t="shared" si="0"/>
        <v>1.901</v>
      </c>
      <c r="E8" s="4">
        <v>5</v>
      </c>
      <c r="F8" s="4">
        <f t="shared" si="1"/>
        <v>0.38019999999999998</v>
      </c>
      <c r="G8" s="4">
        <f t="shared" si="2"/>
        <v>22.811999999999998</v>
      </c>
      <c r="H8" s="4">
        <f t="shared" si="3"/>
        <v>6</v>
      </c>
      <c r="J8" s="4">
        <v>4.58</v>
      </c>
      <c r="K8" s="4">
        <v>6.72</v>
      </c>
      <c r="L8" s="7">
        <f t="shared" si="4"/>
        <v>25.679999999999996</v>
      </c>
      <c r="M8" s="7">
        <f t="shared" si="5"/>
        <v>29.679999999999996</v>
      </c>
      <c r="N8" s="7">
        <f t="shared" si="6"/>
        <v>37.679999999999993</v>
      </c>
      <c r="O8" s="7">
        <f t="shared" si="7"/>
        <v>55.679999999999993</v>
      </c>
      <c r="P8" s="5">
        <f t="shared" si="8"/>
        <v>4.6399999999999997</v>
      </c>
    </row>
    <row r="9" spans="1:17" x14ac:dyDescent="0.35">
      <c r="A9" t="s">
        <v>11</v>
      </c>
      <c r="B9">
        <v>8</v>
      </c>
      <c r="C9">
        <v>0.5</v>
      </c>
      <c r="D9" s="8">
        <f t="shared" si="0"/>
        <v>1.901</v>
      </c>
      <c r="F9" s="4"/>
      <c r="G9" s="4"/>
      <c r="H9" t="e">
        <f t="shared" si="3"/>
        <v>#DIV/0!</v>
      </c>
      <c r="I9" t="s">
        <v>12</v>
      </c>
      <c r="J9">
        <v>4.08</v>
      </c>
      <c r="K9">
        <v>8.02</v>
      </c>
      <c r="L9" s="1">
        <f t="shared" si="4"/>
        <v>47.279999999999994</v>
      </c>
      <c r="M9" s="1">
        <f t="shared" si="5"/>
        <v>55.279999999999994</v>
      </c>
      <c r="N9" s="1">
        <f t="shared" si="6"/>
        <v>71.28</v>
      </c>
      <c r="O9" s="7">
        <f t="shared" si="7"/>
        <v>89.28</v>
      </c>
      <c r="P9" s="2">
        <f t="shared" si="8"/>
        <v>7.44</v>
      </c>
    </row>
    <row r="10" spans="1:17" x14ac:dyDescent="0.35">
      <c r="A10" t="s">
        <v>11</v>
      </c>
      <c r="B10">
        <v>6</v>
      </c>
      <c r="C10">
        <v>0.5</v>
      </c>
      <c r="D10" s="8">
        <f t="shared" si="0"/>
        <v>1.901</v>
      </c>
      <c r="F10" s="4"/>
      <c r="G10" s="4"/>
      <c r="H10" s="2" t="e">
        <f t="shared" si="3"/>
        <v>#DIV/0!</v>
      </c>
      <c r="I10" t="s">
        <v>12</v>
      </c>
      <c r="J10">
        <v>4.1900000000000004</v>
      </c>
      <c r="K10">
        <v>8.2799999999999994</v>
      </c>
      <c r="L10" s="1">
        <f t="shared" si="4"/>
        <v>49.079999999999984</v>
      </c>
      <c r="M10" s="1">
        <f t="shared" si="5"/>
        <v>55.079999999999984</v>
      </c>
      <c r="N10" s="1">
        <f t="shared" si="6"/>
        <v>67.079999999999984</v>
      </c>
      <c r="O10" s="7">
        <f t="shared" si="7"/>
        <v>85.079999999999984</v>
      </c>
      <c r="P10" s="2">
        <f t="shared" si="8"/>
        <v>7.089999999999999</v>
      </c>
    </row>
    <row r="11" spans="1:17" x14ac:dyDescent="0.35">
      <c r="P11" s="2">
        <f>SUM(P2:P10)</f>
        <v>54.539999999999992</v>
      </c>
    </row>
    <row r="12" spans="1:17" x14ac:dyDescent="0.35">
      <c r="A12" t="s">
        <v>20</v>
      </c>
      <c r="B12">
        <v>8</v>
      </c>
    </row>
    <row r="13" spans="1:17" x14ac:dyDescent="0.35">
      <c r="A13" t="s">
        <v>20</v>
      </c>
      <c r="B13">
        <v>10</v>
      </c>
    </row>
    <row r="14" spans="1:17" x14ac:dyDescent="0.35">
      <c r="A14" t="s">
        <v>21</v>
      </c>
      <c r="B14">
        <v>6</v>
      </c>
    </row>
    <row r="15" spans="1:17" x14ac:dyDescent="0.35">
      <c r="A15" t="s">
        <v>22</v>
      </c>
      <c r="E15" s="11" t="s">
        <v>36</v>
      </c>
    </row>
    <row r="16" spans="1:17" x14ac:dyDescent="0.35">
      <c r="A16" t="s">
        <v>22</v>
      </c>
      <c r="E16" t="s">
        <v>32</v>
      </c>
    </row>
    <row r="17" spans="1:7" x14ac:dyDescent="0.35">
      <c r="B17" t="s">
        <v>28</v>
      </c>
      <c r="C17" t="s">
        <v>27</v>
      </c>
      <c r="E17" s="11" t="s">
        <v>33</v>
      </c>
      <c r="F17" s="11" t="s">
        <v>34</v>
      </c>
      <c r="G17" t="s">
        <v>35</v>
      </c>
    </row>
    <row r="18" spans="1:7" x14ac:dyDescent="0.35">
      <c r="A18" t="s">
        <v>26</v>
      </c>
      <c r="B18">
        <f>C18*1/400</f>
        <v>1</v>
      </c>
      <c r="C18">
        <v>400</v>
      </c>
      <c r="E18" s="10">
        <f>100/B18</f>
        <v>100</v>
      </c>
      <c r="F18" s="10">
        <f>100/C18</f>
        <v>0.25</v>
      </c>
      <c r="G18">
        <f t="shared" ref="G18:G20" si="9">F18*60</f>
        <v>15</v>
      </c>
    </row>
    <row r="19" spans="1:7" x14ac:dyDescent="0.35">
      <c r="A19" t="s">
        <v>29</v>
      </c>
      <c r="B19">
        <f>C19*1/400</f>
        <v>3</v>
      </c>
      <c r="C19">
        <v>1200</v>
      </c>
      <c r="E19" s="10">
        <f t="shared" ref="E19:F21" si="10">100/B19</f>
        <v>33.333333333333336</v>
      </c>
      <c r="F19" s="10">
        <f t="shared" si="10"/>
        <v>8.3333333333333329E-2</v>
      </c>
      <c r="G19">
        <f t="shared" si="9"/>
        <v>5</v>
      </c>
    </row>
    <row r="20" spans="1:7" x14ac:dyDescent="0.35">
      <c r="A20" t="s">
        <v>30</v>
      </c>
      <c r="B20">
        <f t="shared" ref="B20:B21" si="11">C20*1/400</f>
        <v>6.25</v>
      </c>
      <c r="C20">
        <v>2500</v>
      </c>
      <c r="E20" s="10">
        <f t="shared" si="10"/>
        <v>16</v>
      </c>
      <c r="F20" s="9">
        <f t="shared" si="10"/>
        <v>0.04</v>
      </c>
      <c r="G20">
        <f t="shared" si="9"/>
        <v>2.4</v>
      </c>
    </row>
    <row r="21" spans="1:7" x14ac:dyDescent="0.35">
      <c r="A21" t="s">
        <v>31</v>
      </c>
      <c r="B21">
        <f t="shared" si="11"/>
        <v>18.75</v>
      </c>
      <c r="C21">
        <v>7500</v>
      </c>
      <c r="E21" s="10">
        <f t="shared" si="10"/>
        <v>5.333333333333333</v>
      </c>
      <c r="F21" s="9">
        <f t="shared" si="10"/>
        <v>1.3333333333333334E-2</v>
      </c>
      <c r="G21">
        <f>F21*60</f>
        <v>0.8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dcterms:created xsi:type="dcterms:W3CDTF">2016-11-19T04:05:43Z</dcterms:created>
  <dcterms:modified xsi:type="dcterms:W3CDTF">2017-02-23T19:10:41Z</dcterms:modified>
</cp:coreProperties>
</file>